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nise\IRWM\DAC Involvement RFP\Projects\"/>
    </mc:Choice>
  </mc:AlternateContent>
  <bookViews>
    <workbookView xWindow="30285" yWindow="1230" windowWidth="22200" windowHeight="12915"/>
  </bookViews>
  <sheets>
    <sheet name="Sheet1" sheetId="1" r:id="rId1"/>
  </sheets>
  <definedNames>
    <definedName name="_xlnm.Print_Area" localSheetId="0">Sheet1!$A$2:$I$26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D11" i="1"/>
  <c r="C22" i="1" l="1"/>
  <c r="C9" i="1"/>
  <c r="C19" i="1"/>
  <c r="D10" i="1" l="1"/>
  <c r="D22" i="1"/>
  <c r="H19" i="1" l="1"/>
  <c r="H16" i="1"/>
  <c r="C13" i="1"/>
  <c r="C25" i="1" s="1"/>
  <c r="B9" i="1"/>
  <c r="G22" i="1"/>
  <c r="H22" i="1" s="1"/>
  <c r="D19" i="1"/>
  <c r="I19" i="1" s="1"/>
  <c r="D16" i="1"/>
  <c r="I16" i="1" s="1"/>
  <c r="D12" i="1"/>
  <c r="D9" i="1"/>
  <c r="E25" i="1"/>
  <c r="F22" i="1"/>
  <c r="F19" i="1"/>
  <c r="F16" i="1"/>
  <c r="I22" i="1" l="1"/>
  <c r="D13" i="1"/>
  <c r="D25" i="1" l="1"/>
  <c r="B13" i="1"/>
  <c r="H13" i="1" s="1"/>
  <c r="H25" i="1" s="1"/>
  <c r="I13" i="1" l="1"/>
  <c r="I25" i="1" s="1"/>
  <c r="F13" i="1"/>
  <c r="F25" i="1" s="1"/>
  <c r="B25" i="1"/>
  <c r="G25" i="1"/>
</calcChain>
</file>

<file path=xl/sharedStrings.xml><?xml version="1.0" encoding="utf-8"?>
<sst xmlns="http://schemas.openxmlformats.org/spreadsheetml/2006/main" count="23" uniqueCount="23">
  <si>
    <t>Total Fee:</t>
  </si>
  <si>
    <t>Activity 1 Grant Administration</t>
  </si>
  <si>
    <t>Activity 2 DAC Engagement and Education</t>
  </si>
  <si>
    <t>Activity 3 Needs Assessment</t>
  </si>
  <si>
    <t>Activity 4 Project Development</t>
  </si>
  <si>
    <t>Prevously Approved Budget</t>
  </si>
  <si>
    <t>Grant Admin (County)</t>
  </si>
  <si>
    <t>DWR Grant Budget</t>
  </si>
  <si>
    <t>Allocation Remaining</t>
  </si>
  <si>
    <t>Billed as of 12/31/19</t>
  </si>
  <si>
    <t>Budget Remaining</t>
  </si>
  <si>
    <t>January 2020 Request</t>
  </si>
  <si>
    <t>DAC Engagement and Education</t>
  </si>
  <si>
    <t>Needs Assessment</t>
  </si>
  <si>
    <t>Final Report</t>
  </si>
  <si>
    <t>Project Management and Translation</t>
  </si>
  <si>
    <t>Activity</t>
  </si>
  <si>
    <t>Total Remaining Budget</t>
  </si>
  <si>
    <t>Remaining Unallocated</t>
  </si>
  <si>
    <r>
      <t>Project Development</t>
    </r>
    <r>
      <rPr>
        <vertAlign val="superscript"/>
        <sz val="10"/>
        <color theme="1"/>
        <rFont val="Arial"/>
        <family val="2"/>
      </rPr>
      <t>1</t>
    </r>
  </si>
  <si>
    <t>Grant Administration Total</t>
  </si>
  <si>
    <t>1. Project Develoment amount billed may not be all inclusive of all project consultant activities.</t>
  </si>
  <si>
    <t>Facilitation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</si>
</sst>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0"/>
      <color rgb="FF27406C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7406C"/>
        <bgColor indexed="64"/>
      </patternFill>
    </fill>
    <fill>
      <patternFill patternType="solid">
        <fgColor rgb="FFB8D9A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vertical="center" wrapText="1"/>
    </xf>
    <xf numFmtId="6" fontId="4" fillId="0" borderId="1" xfId="0" applyNumberFormat="1" applyFont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6" fontId="5" fillId="4" borderId="1" xfId="0" applyNumberFormat="1" applyFont="1" applyFill="1" applyBorder="1" applyAlignment="1">
      <alignment horizontal="right" vertical="center" wrapText="1"/>
    </xf>
    <xf numFmtId="6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6" fontId="0" fillId="0" borderId="0" xfId="0" applyNumberFormat="1"/>
    <xf numFmtId="0" fontId="4" fillId="5" borderId="1" xfId="0" applyFont="1" applyFill="1" applyBorder="1" applyAlignment="1">
      <alignment vertical="center" wrapText="1"/>
    </xf>
    <xf numFmtId="6" fontId="4" fillId="5" borderId="1" xfId="0" applyNumberFormat="1" applyFont="1" applyFill="1" applyBorder="1" applyAlignment="1">
      <alignment horizontal="right" vertical="center" wrapText="1"/>
    </xf>
    <xf numFmtId="6" fontId="0" fillId="0" borderId="0" xfId="0" applyNumberFormat="1" applyFill="1"/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 indent="1"/>
    </xf>
    <xf numFmtId="6" fontId="4" fillId="8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6" fontId="9" fillId="0" borderId="1" xfId="0" applyNumberFormat="1" applyFont="1" applyBorder="1" applyAlignment="1">
      <alignment horizontal="right" vertical="center" wrapText="1"/>
    </xf>
    <xf numFmtId="6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6" fontId="7" fillId="9" borderId="1" xfId="0" applyNumberFormat="1" applyFont="1" applyFill="1" applyBorder="1" applyAlignment="1">
      <alignment horizontal="right" vertical="center" wrapText="1"/>
    </xf>
    <xf numFmtId="6" fontId="9" fillId="1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30"/>
  <sheetViews>
    <sheetView tabSelected="1" zoomScale="85" zoomScaleNormal="85" workbookViewId="0">
      <selection activeCell="E10" sqref="E10"/>
    </sheetView>
  </sheetViews>
  <sheetFormatPr defaultRowHeight="15" x14ac:dyDescent="0.25"/>
  <cols>
    <col min="1" max="1" width="33.140625" customWidth="1"/>
    <col min="2" max="7" width="20.85546875" customWidth="1"/>
    <col min="8" max="9" width="19.42578125" customWidth="1"/>
    <col min="10" max="10" width="14.7109375" customWidth="1"/>
    <col min="11" max="11" width="13.28515625" customWidth="1"/>
  </cols>
  <sheetData>
    <row r="5" spans="1:11" ht="15.75" x14ac:dyDescent="0.25">
      <c r="A5" s="32"/>
      <c r="B5" s="32"/>
      <c r="C5" s="14"/>
      <c r="D5" s="14"/>
      <c r="E5" s="14"/>
      <c r="F5" s="14"/>
      <c r="G5" s="14"/>
      <c r="H5" s="14"/>
      <c r="I5" s="14"/>
    </row>
    <row r="6" spans="1:11" ht="25.5" x14ac:dyDescent="0.25">
      <c r="A6" s="17" t="s">
        <v>16</v>
      </c>
      <c r="B6" s="15" t="s">
        <v>5</v>
      </c>
      <c r="C6" s="15" t="s">
        <v>9</v>
      </c>
      <c r="D6" s="15" t="s">
        <v>10</v>
      </c>
      <c r="E6" s="16" t="s">
        <v>7</v>
      </c>
      <c r="F6" s="16" t="s">
        <v>8</v>
      </c>
      <c r="G6" s="16" t="s">
        <v>11</v>
      </c>
      <c r="H6" s="18" t="s">
        <v>18</v>
      </c>
      <c r="I6" s="18" t="s">
        <v>17</v>
      </c>
    </row>
    <row r="7" spans="1:11" x14ac:dyDescent="0.25">
      <c r="A7" s="33"/>
      <c r="B7" s="33"/>
      <c r="C7" s="13"/>
      <c r="D7" s="13"/>
      <c r="E7" s="13"/>
      <c r="F7" s="13"/>
      <c r="G7" s="13"/>
      <c r="H7" s="21"/>
      <c r="I7" s="21"/>
      <c r="K7" s="7"/>
    </row>
    <row r="8" spans="1:11" x14ac:dyDescent="0.25">
      <c r="A8" s="31" t="s">
        <v>1</v>
      </c>
      <c r="B8" s="31"/>
      <c r="C8" s="28"/>
      <c r="D8" s="22"/>
      <c r="E8" s="22"/>
      <c r="F8" s="22"/>
      <c r="G8" s="22"/>
      <c r="H8" s="23"/>
      <c r="I8" s="23"/>
      <c r="J8" s="12"/>
      <c r="K8" s="8"/>
    </row>
    <row r="9" spans="1:11" ht="15" customHeight="1" x14ac:dyDescent="0.25">
      <c r="A9" s="26" t="s">
        <v>15</v>
      </c>
      <c r="B9" s="24">
        <f>203000+15000+40000</f>
        <v>258000</v>
      </c>
      <c r="C9" s="25">
        <f>93622.66+40008.6+3016.5+5994.24+410</f>
        <v>143052</v>
      </c>
      <c r="D9" s="24">
        <f>B9-C9</f>
        <v>114948</v>
      </c>
      <c r="E9" s="2"/>
      <c r="F9" s="2"/>
      <c r="G9" s="2"/>
      <c r="H9" s="19"/>
      <c r="I9" s="19"/>
      <c r="J9" s="6"/>
      <c r="K9" s="8"/>
    </row>
    <row r="10" spans="1:11" x14ac:dyDescent="0.25">
      <c r="A10" s="26" t="s">
        <v>14</v>
      </c>
      <c r="B10" s="24">
        <v>85000</v>
      </c>
      <c r="C10" s="25">
        <v>759</v>
      </c>
      <c r="D10" s="25">
        <f>B10-C10</f>
        <v>84241</v>
      </c>
      <c r="E10" s="2"/>
      <c r="F10" s="2"/>
      <c r="G10" s="2"/>
      <c r="H10" s="19"/>
      <c r="I10" s="19"/>
      <c r="J10" s="6"/>
      <c r="K10" s="8"/>
    </row>
    <row r="11" spans="1:11" x14ac:dyDescent="0.25">
      <c r="A11" s="26" t="s">
        <v>22</v>
      </c>
      <c r="B11" s="25">
        <v>67000</v>
      </c>
      <c r="C11" s="30">
        <v>20000</v>
      </c>
      <c r="D11" s="25">
        <f>B11-C11</f>
        <v>47000</v>
      </c>
      <c r="E11" s="2"/>
      <c r="F11" s="2"/>
      <c r="G11" s="2"/>
      <c r="H11" s="19"/>
      <c r="I11" s="19"/>
      <c r="J11" s="6"/>
      <c r="K11" s="8"/>
    </row>
    <row r="12" spans="1:11" s="6" customFormat="1" x14ac:dyDescent="0.25">
      <c r="A12" s="27" t="s">
        <v>6</v>
      </c>
      <c r="B12" s="25">
        <f>155000-B11</f>
        <v>88000</v>
      </c>
      <c r="C12" s="30">
        <v>40000</v>
      </c>
      <c r="D12" s="25">
        <f>B12-C12</f>
        <v>48000</v>
      </c>
      <c r="E12" s="5"/>
      <c r="F12" s="5"/>
      <c r="G12" s="5"/>
      <c r="H12" s="19"/>
      <c r="I12" s="19"/>
      <c r="K12" s="8"/>
    </row>
    <row r="13" spans="1:11" x14ac:dyDescent="0.25">
      <c r="A13" s="1" t="s">
        <v>20</v>
      </c>
      <c r="B13" s="2">
        <f>SUM(B9:B12)</f>
        <v>498000</v>
      </c>
      <c r="C13" s="5">
        <f t="shared" ref="C13:D13" si="0">SUM(C9:C12)</f>
        <v>203811</v>
      </c>
      <c r="D13" s="5">
        <f t="shared" si="0"/>
        <v>294189</v>
      </c>
      <c r="E13" s="2">
        <v>498000</v>
      </c>
      <c r="F13" s="2">
        <f>E13-B13</f>
        <v>0</v>
      </c>
      <c r="G13" s="2">
        <v>0</v>
      </c>
      <c r="H13" s="19">
        <f>E13-(B13+G13)</f>
        <v>0</v>
      </c>
      <c r="I13" s="19">
        <f>D13+G13+H13</f>
        <v>294189</v>
      </c>
      <c r="J13" s="6"/>
      <c r="K13" s="8"/>
    </row>
    <row r="14" spans="1:11" x14ac:dyDescent="0.25">
      <c r="A14" s="1"/>
      <c r="B14" s="2"/>
      <c r="C14" s="5"/>
      <c r="D14" s="2"/>
      <c r="E14" s="2"/>
      <c r="F14" s="2"/>
      <c r="G14" s="2"/>
      <c r="H14" s="19"/>
      <c r="I14" s="19"/>
      <c r="J14" s="6"/>
      <c r="K14" s="8"/>
    </row>
    <row r="15" spans="1:11" x14ac:dyDescent="0.25">
      <c r="A15" s="31" t="s">
        <v>2</v>
      </c>
      <c r="B15" s="31"/>
      <c r="C15" s="28"/>
      <c r="D15" s="22"/>
      <c r="E15" s="22"/>
      <c r="F15" s="22"/>
      <c r="G15" s="22"/>
      <c r="H15" s="23"/>
      <c r="I15" s="23"/>
      <c r="J15" s="9"/>
      <c r="K15" s="7"/>
    </row>
    <row r="16" spans="1:11" x14ac:dyDescent="0.25">
      <c r="A16" s="1" t="s">
        <v>12</v>
      </c>
      <c r="B16" s="2">
        <v>416210</v>
      </c>
      <c r="C16" s="5">
        <v>172392.29</v>
      </c>
      <c r="D16" s="2">
        <f>B16-C16</f>
        <v>243817.71</v>
      </c>
      <c r="E16" s="2">
        <v>550000</v>
      </c>
      <c r="F16" s="2">
        <f>E16-B16</f>
        <v>133790</v>
      </c>
      <c r="G16" s="5">
        <v>133790</v>
      </c>
      <c r="H16" s="19">
        <f>E16-(B16+G16)</f>
        <v>0</v>
      </c>
      <c r="I16" s="19">
        <f>D16+G16+H16</f>
        <v>377607.70999999996</v>
      </c>
      <c r="K16" s="7"/>
    </row>
    <row r="17" spans="1:11" x14ac:dyDescent="0.25">
      <c r="A17" s="1"/>
      <c r="B17" s="2"/>
      <c r="C17" s="5"/>
      <c r="D17" s="2"/>
      <c r="E17" s="2"/>
      <c r="F17" s="2"/>
      <c r="G17" s="5"/>
      <c r="H17" s="19"/>
      <c r="I17" s="19"/>
      <c r="K17" s="7"/>
    </row>
    <row r="18" spans="1:11" x14ac:dyDescent="0.25">
      <c r="A18" s="31" t="s">
        <v>3</v>
      </c>
      <c r="B18" s="31"/>
      <c r="C18" s="28"/>
      <c r="D18" s="22"/>
      <c r="E18" s="22"/>
      <c r="F18" s="22"/>
      <c r="G18" s="22"/>
      <c r="H18" s="23"/>
      <c r="I18" s="23"/>
      <c r="J18" s="9"/>
      <c r="K18" s="7"/>
    </row>
    <row r="19" spans="1:11" x14ac:dyDescent="0.25">
      <c r="A19" s="1" t="s">
        <v>13</v>
      </c>
      <c r="B19" s="2">
        <v>336000</v>
      </c>
      <c r="C19" s="5">
        <f>204349.93+5364.95</f>
        <v>209714.88</v>
      </c>
      <c r="D19" s="2">
        <f>B19-C19</f>
        <v>126285.12</v>
      </c>
      <c r="E19" s="2">
        <v>350000</v>
      </c>
      <c r="F19" s="2">
        <f>E19-B19</f>
        <v>14000</v>
      </c>
      <c r="G19" s="2">
        <v>14000</v>
      </c>
      <c r="H19" s="19">
        <f>E19-(B19+G19)</f>
        <v>0</v>
      </c>
      <c r="I19" s="19">
        <f>D19+G19+H19</f>
        <v>140285.12</v>
      </c>
      <c r="J19" s="6"/>
      <c r="K19" s="7"/>
    </row>
    <row r="20" spans="1:11" x14ac:dyDescent="0.25">
      <c r="A20" s="1"/>
      <c r="B20" s="2"/>
      <c r="C20" s="5"/>
      <c r="D20" s="5"/>
      <c r="E20" s="2"/>
      <c r="F20" s="2"/>
      <c r="G20" s="2"/>
      <c r="H20" s="19"/>
      <c r="I20" s="19"/>
      <c r="J20" s="6"/>
      <c r="K20" s="7"/>
    </row>
    <row r="21" spans="1:11" x14ac:dyDescent="0.25">
      <c r="A21" s="31" t="s">
        <v>4</v>
      </c>
      <c r="B21" s="31"/>
      <c r="C21" s="28"/>
      <c r="D21" s="28"/>
      <c r="E21" s="22"/>
      <c r="F21" s="22"/>
      <c r="G21" s="22"/>
      <c r="H21" s="23"/>
      <c r="I21" s="23"/>
      <c r="J21" s="9"/>
      <c r="K21" s="7"/>
    </row>
    <row r="22" spans="1:11" x14ac:dyDescent="0.25">
      <c r="A22" s="1" t="s">
        <v>19</v>
      </c>
      <c r="B22" s="2">
        <v>1902900</v>
      </c>
      <c r="C22" s="29">
        <f>13246.5+12741+10017.58+370.5+370.5+349.1+178.5+7614.58+707.6+180+92.6+2237.1</f>
        <v>48105.56</v>
      </c>
      <c r="D22" s="5">
        <f>B22-C22</f>
        <v>1854794.44</v>
      </c>
      <c r="E22" s="2">
        <v>2002000</v>
      </c>
      <c r="F22" s="2">
        <f>E22-B22</f>
        <v>99100</v>
      </c>
      <c r="G22" s="2">
        <f>85000+12000</f>
        <v>97000</v>
      </c>
      <c r="H22" s="19">
        <f>E22-(B22+G22)</f>
        <v>2100</v>
      </c>
      <c r="I22" s="19">
        <f>D22+G22+H22</f>
        <v>1953894.44</v>
      </c>
      <c r="K22" s="7"/>
    </row>
    <row r="23" spans="1:11" x14ac:dyDescent="0.25">
      <c r="A23" s="1"/>
      <c r="B23" s="2"/>
      <c r="C23" s="2"/>
      <c r="D23" s="5"/>
      <c r="E23" s="2"/>
      <c r="F23" s="2"/>
      <c r="G23" s="2"/>
      <c r="H23" s="19"/>
      <c r="I23" s="19"/>
      <c r="K23" s="7"/>
    </row>
    <row r="24" spans="1:11" x14ac:dyDescent="0.25">
      <c r="A24" s="10"/>
      <c r="B24" s="11"/>
      <c r="C24" s="11"/>
      <c r="D24" s="11"/>
      <c r="E24" s="11"/>
      <c r="F24" s="11"/>
      <c r="G24" s="11"/>
      <c r="H24" s="11"/>
      <c r="I24" s="11"/>
      <c r="K24" s="7"/>
    </row>
    <row r="25" spans="1:11" x14ac:dyDescent="0.25">
      <c r="A25" s="3" t="s">
        <v>0</v>
      </c>
      <c r="B25" s="4">
        <f>SUM(B13,B16,B19,B22)</f>
        <v>3153110</v>
      </c>
      <c r="C25" s="4">
        <f t="shared" ref="C25:I25" si="1">SUM(C13,C16,C19,C22)</f>
        <v>634023.73</v>
      </c>
      <c r="D25" s="4">
        <f t="shared" si="1"/>
        <v>2519086.27</v>
      </c>
      <c r="E25" s="4">
        <f t="shared" si="1"/>
        <v>3400000</v>
      </c>
      <c r="F25" s="4">
        <f t="shared" si="1"/>
        <v>246890</v>
      </c>
      <c r="G25" s="4">
        <f t="shared" si="1"/>
        <v>244790</v>
      </c>
      <c r="H25" s="4">
        <f t="shared" ref="H25" si="2">SUM(H13,H16,H19,H22)</f>
        <v>2100</v>
      </c>
      <c r="I25" s="4">
        <f t="shared" si="1"/>
        <v>2765976.27</v>
      </c>
      <c r="J25" s="7"/>
      <c r="K25" s="7"/>
    </row>
    <row r="26" spans="1:11" x14ac:dyDescent="0.25">
      <c r="A26" s="20" t="s">
        <v>21</v>
      </c>
      <c r="K26" s="7"/>
    </row>
    <row r="27" spans="1:11" x14ac:dyDescent="0.25">
      <c r="B27" s="6"/>
      <c r="C27" s="6"/>
      <c r="D27" s="6"/>
      <c r="G27" s="9"/>
    </row>
    <row r="28" spans="1:11" x14ac:dyDescent="0.25">
      <c r="B28" s="12"/>
      <c r="C28" s="12"/>
      <c r="D28" s="12"/>
    </row>
    <row r="29" spans="1:11" x14ac:dyDescent="0.25">
      <c r="B29" s="6"/>
      <c r="C29" s="6"/>
      <c r="D29" s="6"/>
    </row>
    <row r="30" spans="1:11" x14ac:dyDescent="0.25">
      <c r="B30" s="6"/>
      <c r="C30" s="6"/>
      <c r="D30" s="6"/>
    </row>
  </sheetData>
  <mergeCells count="6">
    <mergeCell ref="A21:B21"/>
    <mergeCell ref="A5:B5"/>
    <mergeCell ref="A7:B7"/>
    <mergeCell ref="A8:B8"/>
    <mergeCell ref="A15:B15"/>
    <mergeCell ref="A18:B18"/>
  </mergeCells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Maija Madec</dc:creator>
  <cp:lastModifiedBy>Denise England</cp:lastModifiedBy>
  <cp:lastPrinted>2019-12-31T16:42:16Z</cp:lastPrinted>
  <dcterms:created xsi:type="dcterms:W3CDTF">2015-06-05T18:17:20Z</dcterms:created>
  <dcterms:modified xsi:type="dcterms:W3CDTF">2020-03-11T20:20:00Z</dcterms:modified>
</cp:coreProperties>
</file>